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<sst xmlns="http://schemas.openxmlformats.org/spreadsheetml/2006/main" count="81" uniqueCount="71">
  <si>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</si>
  <si>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</si>
  <si>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</si>
  <si>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</si>
  <si>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</si>
  <si>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</si>
  <si>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</si>
  <si>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</si>
  <si>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</si>
  <si>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</si>
  <si>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</si>
  <si>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</si>
  <si>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</si>
  <si>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</si>
  <si>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</si>
  <si>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</si>
  <si>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</si>
  <si>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</si>
  <si>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</si>
  <si>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</si>
  <si>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</si>
  <si>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</si>
  <si>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</si>
  <si>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</si>
  <si>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</si>
  <si>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</si>
  <si>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</si>
  <si>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</si>
  <si>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</si>
  <si>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</si>
  <si>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</si>
  <si>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</si>
  <si>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</si>
  <si>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</si>
  <si>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</si>
  <si>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</si>
  <si>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</si>
  <si>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</si>
  <si>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</si>
  <si>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</si>
  <si>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</si>
  <si>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</si>
  <si>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</si>
  <si>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</si>
  <si>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</si>
  <si>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</si>
  <si>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</si>
  <si>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</si>
  <si>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</si>
  <si>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</si>
  <si>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</si>
  <si>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</si>
  <si>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</si>
  <si>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% исполнения к уточненному плану</t>
  </si>
  <si>
    <t>Органы юстиции</t>
  </si>
  <si>
    <t>% исполнения к утвержденному плану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</si>
  <si>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</si>
  <si>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</si>
  <si>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</si>
  <si>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Защита населения и территорий от  чрезвычайных ситуаций природного и техногенного характера, пожарная безопасность</t>
  </si>
  <si>
    <t>2023 год</t>
  </si>
  <si>
    <t>Утвержденный план на 2023 год, тыс.руб.</t>
  </si>
  <si>
    <t>Уточненный план на 2023 год, тыс.руб.</t>
  </si>
  <si>
    <t>Темп роста 2023/2022</t>
  </si>
  <si>
    <t>Спорт высших достижений</t>
  </si>
  <si>
    <t>Обслуживание государственного (муниципального) внутреннего долга</t>
  </si>
  <si>
    <t>Исполнено за 1 полугодие 2022 года, тыс.руб.</t>
  </si>
  <si>
    <t>Исполнено за 1 полугодие 2023 года, тыс.руб.</t>
  </si>
  <si>
    <t>Сведения об исполнении бюджета Нижневартовского района за I полугодие 2023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</si>
  <si>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Переподготовка и повышение квалификации</t>
  </si>
  <si>
    <t>Иные дотации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</si>
</sst>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  <numFmt numFmtId="207" formatCode="#,##0.0;[Red]\-#,##0.0"/>
    <numFmt numFmtId="208" formatCode="#,##0.00,;[Red]\-#,##0.00,;0.00,"/>
    <numFmt numFmtId="209" formatCode="0000"/>
    <numFmt numFmtId="210" formatCode="#,##0.0,;[Red]\-#,##0.0,;0.0,"/>
    <numFmt numFmtId="211" formatCode="#,##0.0_ ;[Red]\-#,##0.0\ 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3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8" fontId="7" fillId="0" borderId="0" xfId="55" applyNumberFormat="1" applyFont="1">
      <alignment/>
      <protection/>
    </xf>
    <xf numFmtId="188" fontId="7" fillId="0" borderId="10" xfId="55" applyNumberFormat="1" applyFont="1" applyBorder="1">
      <alignment/>
      <protection/>
    </xf>
    <xf numFmtId="183" fontId="5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7" fontId="5" fillId="0" borderId="10" xfId="55" applyNumberFormat="1" applyFont="1" applyBorder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0" fontId="7" fillId="0" borderId="10" xfId="55" applyFont="1" applyBorder="1" applyAlignment="1">
      <alignment horizontal="center" vertical="center" wrapText="1"/>
      <protection/>
    </xf>
    <xf numFmtId="187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33" borderId="10" xfId="55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left"/>
      <protection hidden="1"/>
    </xf>
    <xf numFmtId="188" fontId="5" fillId="34" borderId="10" xfId="55" applyNumberFormat="1" applyFont="1" applyFill="1" applyBorder="1" applyAlignment="1" applyProtection="1">
      <alignment vertical="center"/>
      <protection hidden="1"/>
    </xf>
    <xf numFmtId="188" fontId="11" fillId="0" borderId="11" xfId="0" applyNumberFormat="1" applyFont="1" applyBorder="1" applyAlignment="1" applyProtection="1">
      <alignment horizontal="right"/>
      <protection hidden="1"/>
    </xf>
    <xf numFmtId="187" fontId="7" fillId="0" borderId="10" xfId="55" applyNumberFormat="1" applyFont="1" applyBorder="1">
      <alignment/>
      <protection/>
    </xf>
    <xf numFmtId="188" fontId="5" fillId="34" borderId="10" xfId="55" applyNumberFormat="1" applyFont="1" applyFill="1" applyBorder="1" applyAlignment="1" applyProtection="1">
      <alignment/>
      <protection hidden="1"/>
    </xf>
    <xf numFmtId="187" fontId="5" fillId="34" borderId="10" xfId="55" applyNumberFormat="1" applyFont="1" applyFill="1" applyBorder="1">
      <alignment/>
      <protection/>
    </xf>
    <xf numFmtId="0" fontId="10" fillId="0" borderId="11" xfId="0" applyFont="1" applyBorder="1" applyAlignment="1" applyProtection="1">
      <alignment wrapText="1"/>
      <protection hidden="1"/>
    </xf>
    <xf numFmtId="0" fontId="11" fillId="0" borderId="11" xfId="0" applyFont="1" applyBorder="1" applyAlignment="1" applyProtection="1">
      <alignment wrapText="1"/>
      <protection hidden="1"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  <xf numFmtId="188" fontId="5" fillId="0" borderId="10" xfId="55" applyNumberFormat="1" applyFont="1" applyBorder="1" applyProtection="1">
      <alignment/>
      <protection hidden="1"/>
    </xf>
    <xf numFmtId="188" fontId="3" fillId="0" borderId="10" xfId="53" applyNumberFormat="1" applyBorder="1">
      <alignment/>
      <protection/>
    </xf>
    <xf numFmtId="0" fontId="7" fillId="0" borderId="10" xfId="55" applyFont="1" applyBorder="1" applyAlignment="1" applyProtection="1">
      <alignment wrapText="1"/>
      <protection hidden="1"/>
    </xf>
    <xf numFmtId="183" fontId="7" fillId="0" borderId="10" xfId="55" applyNumberFormat="1" applyFont="1" applyBorder="1" applyAlignment="1" applyProtection="1">
      <alignment wrapText="1"/>
      <protection hidden="1"/>
    </xf>
    <xf numFmtId="188" fontId="5" fillId="33" borderId="10" xfId="55" applyNumberFormat="1" applyFont="1" applyFill="1" applyBorder="1" applyProtection="1">
      <alignment/>
      <protection hidden="1"/>
    </xf>
    <xf numFmtId="211" fontId="10" fillId="0" borderId="11" xfId="0" applyNumberFormat="1" applyFont="1" applyBorder="1" applyAlignment="1" applyProtection="1">
      <alignment horizontal="right"/>
      <protection hidden="1"/>
    </xf>
    <xf numFmtId="211" fontId="11" fillId="0" borderId="11" xfId="0" applyNumberFormat="1" applyFont="1" applyBorder="1" applyAlignment="1" applyProtection="1">
      <alignment horizontal="right"/>
      <protection hidden="1"/>
    </xf>
    <xf numFmtId="211" fontId="10" fillId="34" borderId="12" xfId="0" applyNumberFormat="1" applyFont="1" applyFill="1" applyBorder="1" applyAlignment="1" applyProtection="1">
      <alignment horizontal="right"/>
      <protection hidden="1"/>
    </xf>
    <xf numFmtId="211" fontId="10" fillId="34" borderId="13" xfId="0" applyNumberFormat="1" applyFont="1" applyFill="1" applyBorder="1" applyAlignment="1" applyProtection="1">
      <alignment horizontal="right"/>
      <protection hidden="1"/>
    </xf>
    <xf numFmtId="187" fontId="5" fillId="0" borderId="10" xfId="55" applyNumberFormat="1" applyFont="1" applyBorder="1">
      <alignment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29" sqref="I29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34"/>
      <c r="H1" s="34"/>
      <c r="I1" s="34"/>
    </row>
    <row r="2" spans="1:10" s="3" customFormat="1" ht="50.25" customHeight="1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" customFormat="1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s="3" customFormat="1" ht="15.75">
      <c r="A4" s="36" t="s">
        <v>0</v>
      </c>
      <c r="B4" s="37" t="s">
        <v>1</v>
      </c>
      <c r="C4" s="37" t="s">
        <v>2</v>
      </c>
      <c r="D4" s="37" t="s">
        <v>66</v>
      </c>
      <c r="E4" s="38" t="s">
        <v>60</v>
      </c>
      <c r="F4" s="38"/>
      <c r="G4" s="38"/>
      <c r="H4" s="39" t="s">
        <v>55</v>
      </c>
      <c r="I4" s="39" t="s">
        <v>53</v>
      </c>
      <c r="J4" s="39" t="s">
        <v>63</v>
      </c>
    </row>
    <row r="5" spans="1:10" ht="47.25">
      <c r="A5" s="36"/>
      <c r="B5" s="37"/>
      <c r="C5" s="37"/>
      <c r="D5" s="37"/>
      <c r="E5" s="25" t="s">
        <v>61</v>
      </c>
      <c r="F5" s="22" t="s">
        <v>62</v>
      </c>
      <c r="G5" s="22" t="s">
        <v>67</v>
      </c>
      <c r="H5" s="39"/>
      <c r="I5" s="39"/>
      <c r="J5" s="39"/>
    </row>
    <row r="6" spans="1:10" ht="15.75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5.75">
      <c r="A7" s="19" t="s">
        <v>4</v>
      </c>
      <c r="B7" s="14">
        <v>1</v>
      </c>
      <c r="C7" s="14" t="s">
        <v>3</v>
      </c>
      <c r="D7" s="44">
        <f>D8+D9+D10+D11+D12+D13</f>
        <v>352090.12159999995</v>
      </c>
      <c r="E7" s="45">
        <v>696684.396</v>
      </c>
      <c r="F7" s="45">
        <v>877811.53307</v>
      </c>
      <c r="G7" s="45">
        <v>399077.43145</v>
      </c>
      <c r="H7" s="15">
        <f aca="true" t="shared" si="0" ref="H7:H13">G7/E7*100</f>
        <v>57.28238406677333</v>
      </c>
      <c r="I7" s="16">
        <f aca="true" t="shared" si="1" ref="I7:I27">G7/F7*100</f>
        <v>45.46276921815927</v>
      </c>
      <c r="J7" s="16">
        <f>G7/D7*100</f>
        <v>113.3452508228507</v>
      </c>
    </row>
    <row r="8" spans="1:14" ht="47.25">
      <c r="A8" s="18" t="s">
        <v>5</v>
      </c>
      <c r="B8" s="7">
        <v>1</v>
      </c>
      <c r="C8" s="7">
        <v>2</v>
      </c>
      <c r="D8" s="28">
        <v>18201.77317</v>
      </c>
      <c r="E8" s="46">
        <v>55021.853</v>
      </c>
      <c r="F8" s="46">
        <v>60116.853</v>
      </c>
      <c r="G8" s="46">
        <v>25827.13499</v>
      </c>
      <c r="H8" s="17">
        <f t="shared" si="0"/>
        <v>46.93977680104666</v>
      </c>
      <c r="I8" s="29">
        <f aca="true" t="shared" si="2" ref="I8:I13">G8/F8*100</f>
        <v>42.96155520649093</v>
      </c>
      <c r="J8" s="23">
        <f>G8/D8*100</f>
        <v>141.89351086172226</v>
      </c>
      <c r="L8" s="8"/>
      <c r="M8" s="8"/>
      <c r="N8" s="8"/>
    </row>
    <row r="9" spans="1:14" ht="63">
      <c r="A9" s="18" t="s">
        <v>6</v>
      </c>
      <c r="B9" s="7">
        <v>1</v>
      </c>
      <c r="C9" s="7">
        <v>4</v>
      </c>
      <c r="D9" s="28">
        <v>241887.61094</v>
      </c>
      <c r="E9" s="46">
        <v>410780.323</v>
      </c>
      <c r="F9" s="46">
        <v>493615.16634</v>
      </c>
      <c r="G9" s="46">
        <v>264596.0489</v>
      </c>
      <c r="H9" s="17">
        <f t="shared" si="0"/>
        <v>64.41302907783147</v>
      </c>
      <c r="I9" s="29">
        <f t="shared" si="2"/>
        <v>53.60371134094113</v>
      </c>
      <c r="J9" s="23">
        <f>G9/D9*100</f>
        <v>109.38801200762316</v>
      </c>
      <c r="L9" s="8"/>
      <c r="M9" s="8"/>
      <c r="N9" s="8"/>
    </row>
    <row r="10" spans="1:14" ht="15.75">
      <c r="A10" s="18" t="s">
        <v>7</v>
      </c>
      <c r="B10" s="7">
        <v>1</v>
      </c>
      <c r="C10" s="7">
        <v>5</v>
      </c>
      <c r="D10" s="28">
        <v>0.3696</v>
      </c>
      <c r="E10" s="46">
        <v>1</v>
      </c>
      <c r="F10" s="46">
        <v>5.7</v>
      </c>
      <c r="G10" s="46">
        <v>0.38964</v>
      </c>
      <c r="H10" s="17">
        <f t="shared" si="0"/>
        <v>38.964</v>
      </c>
      <c r="I10" s="29">
        <f t="shared" si="2"/>
        <v>6.83578947368421</v>
      </c>
      <c r="J10" s="23"/>
      <c r="L10" s="8"/>
      <c r="M10" s="8"/>
      <c r="N10" s="8"/>
    </row>
    <row r="11" spans="1:14" ht="47.25">
      <c r="A11" s="18" t="s">
        <v>8</v>
      </c>
      <c r="B11" s="7">
        <v>1</v>
      </c>
      <c r="C11" s="7">
        <v>6</v>
      </c>
      <c r="D11" s="28">
        <v>4937.17882</v>
      </c>
      <c r="E11" s="46">
        <v>17008.15</v>
      </c>
      <c r="F11" s="46">
        <v>17008.15</v>
      </c>
      <c r="G11" s="46">
        <v>7563.21029</v>
      </c>
      <c r="H11" s="17">
        <f t="shared" si="0"/>
        <v>44.46815373806087</v>
      </c>
      <c r="I11" s="29">
        <f t="shared" si="2"/>
        <v>44.46815373806087</v>
      </c>
      <c r="J11" s="23">
        <f>G11/D11*100</f>
        <v>153.18890738496685</v>
      </c>
      <c r="L11" s="8"/>
      <c r="M11" s="8"/>
      <c r="N11" s="8"/>
    </row>
    <row r="12" spans="1:14" ht="15.75">
      <c r="A12" s="18" t="s">
        <v>9</v>
      </c>
      <c r="B12" s="7">
        <v>1</v>
      </c>
      <c r="C12" s="7">
        <v>11</v>
      </c>
      <c r="D12" s="28">
        <v>0</v>
      </c>
      <c r="E12" s="46">
        <v>10000</v>
      </c>
      <c r="F12" s="46">
        <v>40000</v>
      </c>
      <c r="G12" s="46">
        <v>0</v>
      </c>
      <c r="H12" s="17">
        <f t="shared" si="0"/>
        <v>0</v>
      </c>
      <c r="I12" s="29">
        <f t="shared" si="2"/>
        <v>0</v>
      </c>
      <c r="J12" s="23"/>
      <c r="L12" s="8"/>
      <c r="M12" s="8"/>
      <c r="N12" s="8"/>
    </row>
    <row r="13" spans="1:14" ht="15.75">
      <c r="A13" s="18" t="s">
        <v>10</v>
      </c>
      <c r="B13" s="7">
        <v>1</v>
      </c>
      <c r="C13" s="7">
        <v>13</v>
      </c>
      <c r="D13" s="28">
        <v>87063.18907</v>
      </c>
      <c r="E13" s="46">
        <v>203873.07</v>
      </c>
      <c r="F13" s="46">
        <v>267065.66373</v>
      </c>
      <c r="G13" s="46">
        <v>101090.64762999999</v>
      </c>
      <c r="H13" s="17">
        <f t="shared" si="0"/>
        <v>49.58509116971652</v>
      </c>
      <c r="I13" s="29">
        <f t="shared" si="2"/>
        <v>37.85235668940256</v>
      </c>
      <c r="J13" s="23">
        <f>G13/D13*100</f>
        <v>116.11181339649957</v>
      </c>
      <c r="L13" s="8"/>
      <c r="M13" s="8"/>
      <c r="N13" s="8"/>
    </row>
    <row r="14" spans="1:10" s="8" customFormat="1" ht="15.75">
      <c r="A14" s="19" t="s">
        <v>39</v>
      </c>
      <c r="B14" s="14">
        <v>2</v>
      </c>
      <c r="C14" s="14">
        <v>0</v>
      </c>
      <c r="D14" s="40">
        <f>D15</f>
        <v>1475.52679</v>
      </c>
      <c r="E14" s="45">
        <v>4162.6</v>
      </c>
      <c r="F14" s="45">
        <v>4162.6</v>
      </c>
      <c r="G14" s="45">
        <v>1665.83641</v>
      </c>
      <c r="H14" s="15">
        <f aca="true" t="shared" si="3" ref="H14:H48">G14/E14*100</f>
        <v>40.019132513333005</v>
      </c>
      <c r="I14" s="16">
        <f t="shared" si="1"/>
        <v>40.019132513333005</v>
      </c>
      <c r="J14" s="16">
        <f aca="true" t="shared" si="4" ref="J14:J48">G14/D14*100</f>
        <v>112.89774074518837</v>
      </c>
    </row>
    <row r="15" spans="1:14" ht="15.75">
      <c r="A15" s="18" t="s">
        <v>40</v>
      </c>
      <c r="B15" s="7">
        <v>2</v>
      </c>
      <c r="C15" s="7">
        <v>3</v>
      </c>
      <c r="D15" s="28">
        <v>1475.52679</v>
      </c>
      <c r="E15" s="46">
        <v>4162.6</v>
      </c>
      <c r="F15" s="46">
        <v>4162.6</v>
      </c>
      <c r="G15" s="46">
        <v>1665.83641</v>
      </c>
      <c r="H15" s="17">
        <f t="shared" si="3"/>
        <v>40.019132513333005</v>
      </c>
      <c r="I15" s="29">
        <f t="shared" si="1"/>
        <v>40.019132513333005</v>
      </c>
      <c r="J15" s="23">
        <f t="shared" si="4"/>
        <v>112.89774074518837</v>
      </c>
      <c r="L15" s="8"/>
      <c r="M15" s="8"/>
      <c r="N15" s="8"/>
    </row>
    <row r="16" spans="1:10" s="8" customFormat="1" ht="31.5">
      <c r="A16" s="19" t="s">
        <v>11</v>
      </c>
      <c r="B16" s="14">
        <v>3</v>
      </c>
      <c r="C16" s="14" t="s">
        <v>3</v>
      </c>
      <c r="D16" s="40">
        <f>SUM(D17:D19)</f>
        <v>23722.7743</v>
      </c>
      <c r="E16" s="45">
        <v>53762.12</v>
      </c>
      <c r="F16" s="45">
        <v>69026.82126000001</v>
      </c>
      <c r="G16" s="45">
        <v>25831.804989999997</v>
      </c>
      <c r="H16" s="15">
        <f t="shared" si="3"/>
        <v>48.048337732961414</v>
      </c>
      <c r="I16" s="16">
        <f t="shared" si="1"/>
        <v>37.42285175308969</v>
      </c>
      <c r="J16" s="16">
        <f t="shared" si="4"/>
        <v>108.89032059795805</v>
      </c>
    </row>
    <row r="17" spans="1:14" ht="15.75">
      <c r="A17" s="18" t="s">
        <v>54</v>
      </c>
      <c r="B17" s="7">
        <v>3</v>
      </c>
      <c r="C17" s="7">
        <v>4</v>
      </c>
      <c r="D17" s="28">
        <v>4749.73354</v>
      </c>
      <c r="E17" s="46">
        <v>5972.4</v>
      </c>
      <c r="F17" s="46">
        <v>6944.05666</v>
      </c>
      <c r="G17" s="46">
        <v>5514.3877</v>
      </c>
      <c r="H17" s="17">
        <f t="shared" si="3"/>
        <v>92.33118511821044</v>
      </c>
      <c r="I17" s="29">
        <f t="shared" si="1"/>
        <v>79.41161730094524</v>
      </c>
      <c r="J17" s="23">
        <f t="shared" si="4"/>
        <v>116.09888541242253</v>
      </c>
      <c r="L17" s="8"/>
      <c r="M17" s="8"/>
      <c r="N17" s="8"/>
    </row>
    <row r="18" spans="1:14" ht="47.25">
      <c r="A18" s="18" t="s">
        <v>59</v>
      </c>
      <c r="B18" s="7">
        <v>3</v>
      </c>
      <c r="C18" s="7">
        <v>10</v>
      </c>
      <c r="D18" s="28">
        <v>17501.5488</v>
      </c>
      <c r="E18" s="46">
        <v>44330.82</v>
      </c>
      <c r="F18" s="46">
        <v>49873.309030000004</v>
      </c>
      <c r="G18" s="46">
        <v>19242.75058</v>
      </c>
      <c r="H18" s="17">
        <f t="shared" si="3"/>
        <v>43.407161383434826</v>
      </c>
      <c r="I18" s="29">
        <f t="shared" si="1"/>
        <v>38.58326418330297</v>
      </c>
      <c r="J18" s="23">
        <f t="shared" si="4"/>
        <v>109.94884395602749</v>
      </c>
      <c r="L18" s="8"/>
      <c r="M18" s="8"/>
      <c r="N18" s="8"/>
    </row>
    <row r="19" spans="1:14" ht="31.5">
      <c r="A19" s="18" t="s">
        <v>12</v>
      </c>
      <c r="B19" s="7">
        <v>3</v>
      </c>
      <c r="C19" s="7">
        <v>14</v>
      </c>
      <c r="D19" s="28">
        <v>1471.49196</v>
      </c>
      <c r="E19" s="46">
        <v>3458.9</v>
      </c>
      <c r="F19" s="46">
        <v>12209.45557</v>
      </c>
      <c r="G19" s="46">
        <v>1074.66671</v>
      </c>
      <c r="H19" s="17">
        <f t="shared" si="3"/>
        <v>31.069609124288068</v>
      </c>
      <c r="I19" s="29">
        <f t="shared" si="1"/>
        <v>8.80192162409417</v>
      </c>
      <c r="J19" s="23">
        <f t="shared" si="4"/>
        <v>73.03245544066716</v>
      </c>
      <c r="L19" s="8"/>
      <c r="M19" s="8"/>
      <c r="N19" s="8"/>
    </row>
    <row r="20" spans="1:10" s="8" customFormat="1" ht="15.75">
      <c r="A20" s="19" t="s">
        <v>13</v>
      </c>
      <c r="B20" s="14">
        <v>4</v>
      </c>
      <c r="C20" s="14" t="s">
        <v>3</v>
      </c>
      <c r="D20" s="40">
        <f>SUM(D21:D26)</f>
        <v>94405.06774999999</v>
      </c>
      <c r="E20" s="45">
        <v>223317.6226</v>
      </c>
      <c r="F20" s="45">
        <v>236917.93238999997</v>
      </c>
      <c r="G20" s="45">
        <v>95517.10434</v>
      </c>
      <c r="H20" s="15">
        <f t="shared" si="3"/>
        <v>42.77186154318303</v>
      </c>
      <c r="I20" s="16">
        <f t="shared" si="1"/>
        <v>40.3165363535106</v>
      </c>
      <c r="J20" s="16">
        <f t="shared" si="4"/>
        <v>101.17794162591449</v>
      </c>
    </row>
    <row r="21" spans="1:14" s="6" customFormat="1" ht="15.75">
      <c r="A21" s="18" t="s">
        <v>14</v>
      </c>
      <c r="B21" s="7">
        <v>4</v>
      </c>
      <c r="C21" s="7">
        <v>1</v>
      </c>
      <c r="D21" s="28">
        <v>3071.91349</v>
      </c>
      <c r="E21" s="46">
        <v>6812.1</v>
      </c>
      <c r="F21" s="46">
        <v>6624.5</v>
      </c>
      <c r="G21" s="46">
        <v>3042.3994199999997</v>
      </c>
      <c r="H21" s="17">
        <f t="shared" si="3"/>
        <v>44.661696393182716</v>
      </c>
      <c r="I21" s="29">
        <f t="shared" si="1"/>
        <v>45.926476262359415</v>
      </c>
      <c r="J21" s="23">
        <f t="shared" si="4"/>
        <v>99.03922847775247</v>
      </c>
      <c r="L21" s="8"/>
      <c r="M21" s="8"/>
      <c r="N21" s="8"/>
    </row>
    <row r="22" spans="1:14" ht="15.75">
      <c r="A22" s="18" t="s">
        <v>15</v>
      </c>
      <c r="B22" s="7">
        <v>4</v>
      </c>
      <c r="C22" s="7">
        <v>5</v>
      </c>
      <c r="D22" s="28">
        <v>30517.483</v>
      </c>
      <c r="E22" s="46">
        <v>54557</v>
      </c>
      <c r="F22" s="46">
        <v>62575.7</v>
      </c>
      <c r="G22" s="46">
        <v>25878.89776</v>
      </c>
      <c r="H22" s="17">
        <f t="shared" si="3"/>
        <v>47.434605568488</v>
      </c>
      <c r="I22" s="29">
        <f t="shared" si="1"/>
        <v>41.35614585214388</v>
      </c>
      <c r="J22" s="23">
        <f t="shared" si="4"/>
        <v>84.80023650705401</v>
      </c>
      <c r="L22" s="8"/>
      <c r="M22" s="8"/>
      <c r="N22" s="8"/>
    </row>
    <row r="23" spans="1:14" ht="15.75">
      <c r="A23" s="18" t="s">
        <v>16</v>
      </c>
      <c r="B23" s="7">
        <v>4</v>
      </c>
      <c r="C23" s="7">
        <v>8</v>
      </c>
      <c r="D23" s="28">
        <v>2937.92193</v>
      </c>
      <c r="E23" s="46">
        <v>32409.7</v>
      </c>
      <c r="F23" s="46">
        <v>32409.7</v>
      </c>
      <c r="G23" s="46">
        <v>3242.2237400000004</v>
      </c>
      <c r="H23" s="17">
        <f t="shared" si="3"/>
        <v>10.003868409766213</v>
      </c>
      <c r="I23" s="29">
        <f t="shared" si="1"/>
        <v>10.003868409766213</v>
      </c>
      <c r="J23" s="23">
        <f t="shared" si="4"/>
        <v>110.35772281396193</v>
      </c>
      <c r="L23" s="8"/>
      <c r="M23" s="8"/>
      <c r="N23" s="8"/>
    </row>
    <row r="24" spans="1:14" ht="15.75">
      <c r="A24" s="18" t="s">
        <v>56</v>
      </c>
      <c r="B24" s="7">
        <v>4</v>
      </c>
      <c r="C24" s="7">
        <v>9</v>
      </c>
      <c r="D24" s="28">
        <v>18492.61695</v>
      </c>
      <c r="E24" s="46">
        <v>32190.989</v>
      </c>
      <c r="F24" s="46">
        <v>38801.928439999996</v>
      </c>
      <c r="G24" s="46">
        <v>16854.83425</v>
      </c>
      <c r="H24" s="17">
        <f t="shared" si="3"/>
        <v>52.35885809535085</v>
      </c>
      <c r="I24" s="29">
        <f t="shared" si="1"/>
        <v>43.43813549386568</v>
      </c>
      <c r="J24" s="23">
        <f t="shared" si="4"/>
        <v>91.14358608936634</v>
      </c>
      <c r="L24" s="8"/>
      <c r="M24" s="8"/>
      <c r="N24" s="8"/>
    </row>
    <row r="25" spans="1:14" ht="15.75">
      <c r="A25" s="18" t="s">
        <v>17</v>
      </c>
      <c r="B25" s="7">
        <v>4</v>
      </c>
      <c r="C25" s="7">
        <v>10</v>
      </c>
      <c r="D25" s="28">
        <v>4837.60688</v>
      </c>
      <c r="E25" s="46">
        <v>11817.5</v>
      </c>
      <c r="F25" s="46">
        <v>11744.706400000001</v>
      </c>
      <c r="G25" s="46">
        <v>5090.02381</v>
      </c>
      <c r="H25" s="17">
        <f t="shared" si="3"/>
        <v>43.07191715675904</v>
      </c>
      <c r="I25" s="29">
        <f t="shared" si="1"/>
        <v>43.33887656825546</v>
      </c>
      <c r="J25" s="23">
        <f t="shared" si="4"/>
        <v>105.21780575109483</v>
      </c>
      <c r="L25" s="8"/>
      <c r="M25" s="8"/>
      <c r="N25" s="8"/>
    </row>
    <row r="26" spans="1:14" ht="15.75">
      <c r="A26" s="18" t="s">
        <v>18</v>
      </c>
      <c r="B26" s="7">
        <v>4</v>
      </c>
      <c r="C26" s="7">
        <v>12</v>
      </c>
      <c r="D26" s="28">
        <v>34547.5255</v>
      </c>
      <c r="E26" s="46">
        <v>85530.3336</v>
      </c>
      <c r="F26" s="46">
        <v>84761.39755</v>
      </c>
      <c r="G26" s="46">
        <v>41408.72536</v>
      </c>
      <c r="H26" s="17">
        <f t="shared" si="3"/>
        <v>48.41408143414513</v>
      </c>
      <c r="I26" s="29">
        <f t="shared" si="1"/>
        <v>48.85328292938228</v>
      </c>
      <c r="J26" s="23">
        <f t="shared" si="4"/>
        <v>119.86017742428467</v>
      </c>
      <c r="L26" s="8"/>
      <c r="M26" s="8"/>
      <c r="N26" s="8"/>
    </row>
    <row r="27" spans="1:10" s="8" customFormat="1" ht="15.75">
      <c r="A27" s="19" t="s">
        <v>19</v>
      </c>
      <c r="B27" s="14">
        <v>5</v>
      </c>
      <c r="C27" s="14" t="s">
        <v>3</v>
      </c>
      <c r="D27" s="40">
        <f>SUM(D28:D31)</f>
        <v>302480.51264000003</v>
      </c>
      <c r="E27" s="45">
        <v>326010.52967</v>
      </c>
      <c r="F27" s="45">
        <v>724386.80141</v>
      </c>
      <c r="G27" s="45">
        <v>220802.06423</v>
      </c>
      <c r="H27" s="15">
        <f t="shared" si="3"/>
        <v>67.72850694531371</v>
      </c>
      <c r="I27" s="16">
        <f t="shared" si="1"/>
        <v>30.48123789668925</v>
      </c>
      <c r="J27" s="16">
        <f t="shared" si="4"/>
        <v>72.99712047658078</v>
      </c>
    </row>
    <row r="28" spans="1:14" ht="15.75">
      <c r="A28" s="18" t="s">
        <v>20</v>
      </c>
      <c r="B28" s="7">
        <v>5</v>
      </c>
      <c r="C28" s="7">
        <v>1</v>
      </c>
      <c r="D28" s="41">
        <v>3793.26223</v>
      </c>
      <c r="E28" s="46">
        <v>67184.26967000001</v>
      </c>
      <c r="F28" s="46">
        <v>147061.04641</v>
      </c>
      <c r="G28" s="46">
        <v>17975.708469999998</v>
      </c>
      <c r="H28" s="17">
        <f t="shared" si="3"/>
        <v>26.755829241419505</v>
      </c>
      <c r="I28" s="29">
        <f aca="true" t="shared" si="5" ref="I28:I48">G28/F28*100</f>
        <v>12.223296997278585</v>
      </c>
      <c r="J28" s="23">
        <f t="shared" si="4"/>
        <v>473.8852043456009</v>
      </c>
      <c r="L28" s="8"/>
      <c r="M28" s="8"/>
      <c r="N28" s="8"/>
    </row>
    <row r="29" spans="1:14" ht="15.75">
      <c r="A29" s="18" t="s">
        <v>21</v>
      </c>
      <c r="B29" s="7">
        <v>5</v>
      </c>
      <c r="C29" s="7">
        <v>2</v>
      </c>
      <c r="D29" s="41">
        <v>296135.57949000003</v>
      </c>
      <c r="E29" s="46">
        <v>242205.38119999997</v>
      </c>
      <c r="F29" s="46">
        <v>415113.21075</v>
      </c>
      <c r="G29" s="46">
        <v>196565.98765</v>
      </c>
      <c r="H29" s="17">
        <f t="shared" si="3"/>
        <v>81.15673841601667</v>
      </c>
      <c r="I29" s="29">
        <f t="shared" si="5"/>
        <v>47.352380642104144</v>
      </c>
      <c r="J29" s="23">
        <f>G29/D29*100</f>
        <v>66.37702500608769</v>
      </c>
      <c r="L29" s="8"/>
      <c r="M29" s="8"/>
      <c r="N29" s="8"/>
    </row>
    <row r="30" spans="1:14" ht="15.75">
      <c r="A30" s="18" t="s">
        <v>42</v>
      </c>
      <c r="B30" s="7">
        <v>5</v>
      </c>
      <c r="C30" s="7">
        <v>3</v>
      </c>
      <c r="D30" s="41">
        <v>2551.67092</v>
      </c>
      <c r="E30" s="46">
        <v>16589.878800000002</v>
      </c>
      <c r="F30" s="46">
        <v>111242.54981</v>
      </c>
      <c r="G30" s="46">
        <v>6260.36811</v>
      </c>
      <c r="H30" s="17">
        <f t="shared" si="3"/>
        <v>37.73606899406643</v>
      </c>
      <c r="I30" s="29">
        <f t="shared" si="5"/>
        <v>5.627674051603978</v>
      </c>
      <c r="J30" s="23">
        <f>G30/D30*100</f>
        <v>245.34386706887736</v>
      </c>
      <c r="L30" s="8"/>
      <c r="M30" s="8"/>
      <c r="N30" s="8"/>
    </row>
    <row r="31" spans="1:14" ht="31.5">
      <c r="A31" s="18" t="s">
        <v>22</v>
      </c>
      <c r="B31" s="7">
        <v>5</v>
      </c>
      <c r="C31" s="7">
        <v>5</v>
      </c>
      <c r="D31" s="41">
        <v>0</v>
      </c>
      <c r="E31" s="46">
        <v>31</v>
      </c>
      <c r="F31" s="46">
        <v>50969.994439999995</v>
      </c>
      <c r="G31" s="46">
        <v>0</v>
      </c>
      <c r="H31" s="17">
        <f>G31/E31*100</f>
        <v>0</v>
      </c>
      <c r="I31" s="29">
        <f t="shared" si="5"/>
        <v>0</v>
      </c>
      <c r="J31" s="23"/>
      <c r="L31" s="8"/>
      <c r="M31" s="8"/>
      <c r="N31" s="8"/>
    </row>
    <row r="32" spans="1:10" s="8" customFormat="1" ht="15.75">
      <c r="A32" s="19" t="s">
        <v>23</v>
      </c>
      <c r="B32" s="14">
        <v>6</v>
      </c>
      <c r="C32" s="14" t="s">
        <v>3</v>
      </c>
      <c r="D32" s="40">
        <f>D33</f>
        <v>1153.61892</v>
      </c>
      <c r="E32" s="45">
        <v>51680.1</v>
      </c>
      <c r="F32" s="45">
        <v>228252.41</v>
      </c>
      <c r="G32" s="45">
        <v>103.1</v>
      </c>
      <c r="H32" s="21">
        <f t="shared" si="3"/>
        <v>0.19949651800209364</v>
      </c>
      <c r="I32" s="16">
        <f t="shared" si="5"/>
        <v>0.0451692930646384</v>
      </c>
      <c r="J32" s="16">
        <f t="shared" si="4"/>
        <v>8.937093368753002</v>
      </c>
    </row>
    <row r="33" spans="1:14" ht="15.75">
      <c r="A33" s="18" t="s">
        <v>24</v>
      </c>
      <c r="B33" s="7">
        <v>6</v>
      </c>
      <c r="C33" s="7">
        <v>5</v>
      </c>
      <c r="D33" s="28">
        <v>1153.61892</v>
      </c>
      <c r="E33" s="46">
        <v>51680.1</v>
      </c>
      <c r="F33" s="46">
        <v>228252.41</v>
      </c>
      <c r="G33" s="46">
        <v>103.1</v>
      </c>
      <c r="H33" s="17">
        <f t="shared" si="3"/>
        <v>0.19949651800209364</v>
      </c>
      <c r="I33" s="29">
        <f t="shared" si="5"/>
        <v>0.0451692930646384</v>
      </c>
      <c r="J33" s="23">
        <f t="shared" si="4"/>
        <v>8.937093368753002</v>
      </c>
      <c r="L33" s="8"/>
      <c r="M33" s="8"/>
      <c r="N33" s="8"/>
    </row>
    <row r="34" spans="1:10" s="8" customFormat="1" ht="15.75">
      <c r="A34" s="19" t="s">
        <v>25</v>
      </c>
      <c r="B34" s="14">
        <v>7</v>
      </c>
      <c r="C34" s="14" t="s">
        <v>3</v>
      </c>
      <c r="D34" s="40">
        <f>SUM(D35:D40)</f>
        <v>1133392.70386</v>
      </c>
      <c r="E34" s="45">
        <v>2154981.73</v>
      </c>
      <c r="F34" s="45">
        <v>2444166.41683</v>
      </c>
      <c r="G34" s="45">
        <v>1257306.99107</v>
      </c>
      <c r="H34" s="15">
        <f t="shared" si="3"/>
        <v>58.344206522344855</v>
      </c>
      <c r="I34" s="16">
        <f t="shared" si="5"/>
        <v>51.44113683963811</v>
      </c>
      <c r="J34" s="16">
        <f t="shared" si="4"/>
        <v>110.9330408417122</v>
      </c>
    </row>
    <row r="35" spans="1:14" s="6" customFormat="1" ht="15.75">
      <c r="A35" s="18" t="s">
        <v>41</v>
      </c>
      <c r="B35" s="7">
        <v>7</v>
      </c>
      <c r="C35" s="7">
        <v>1</v>
      </c>
      <c r="D35" s="28">
        <v>147696.73891</v>
      </c>
      <c r="E35" s="46">
        <v>332424.04</v>
      </c>
      <c r="F35" s="46">
        <v>381312.30413999996</v>
      </c>
      <c r="G35" s="46">
        <v>168185.47780000002</v>
      </c>
      <c r="H35" s="17">
        <f t="shared" si="3"/>
        <v>50.59365676441452</v>
      </c>
      <c r="I35" s="29">
        <f t="shared" si="5"/>
        <v>44.1070156860845</v>
      </c>
      <c r="J35" s="23">
        <f t="shared" si="4"/>
        <v>113.87216741629278</v>
      </c>
      <c r="L35" s="8"/>
      <c r="M35" s="8"/>
      <c r="N35" s="8"/>
    </row>
    <row r="36" spans="1:14" ht="15.75">
      <c r="A36" s="18" t="s">
        <v>26</v>
      </c>
      <c r="B36" s="7">
        <v>7</v>
      </c>
      <c r="C36" s="7">
        <v>2</v>
      </c>
      <c r="D36" s="28">
        <v>834940.08321</v>
      </c>
      <c r="E36" s="46">
        <v>1506774.97</v>
      </c>
      <c r="F36" s="46">
        <v>1616704.7163</v>
      </c>
      <c r="G36" s="46">
        <v>894848.96189</v>
      </c>
      <c r="H36" s="17">
        <f t="shared" si="3"/>
        <v>59.388361215610054</v>
      </c>
      <c r="I36" s="29">
        <f t="shared" si="5"/>
        <v>55.350179464927685</v>
      </c>
      <c r="J36" s="23">
        <f t="shared" si="4"/>
        <v>107.1752308800022</v>
      </c>
      <c r="L36" s="8"/>
      <c r="M36" s="8"/>
      <c r="N36" s="8"/>
    </row>
    <row r="37" spans="1:14" ht="15.75">
      <c r="A37" s="18" t="s">
        <v>58</v>
      </c>
      <c r="B37" s="7">
        <v>7</v>
      </c>
      <c r="C37" s="7">
        <v>3</v>
      </c>
      <c r="D37" s="28">
        <v>139030.6095</v>
      </c>
      <c r="E37" s="46">
        <v>280120.83</v>
      </c>
      <c r="F37" s="46">
        <v>410487.50639</v>
      </c>
      <c r="G37" s="46">
        <v>182332.62629</v>
      </c>
      <c r="H37" s="17">
        <f t="shared" si="3"/>
        <v>65.09070613920429</v>
      </c>
      <c r="I37" s="29">
        <f t="shared" si="5"/>
        <v>44.418556826128494</v>
      </c>
      <c r="J37" s="23">
        <f t="shared" si="4"/>
        <v>131.1456714069861</v>
      </c>
      <c r="L37" s="8"/>
      <c r="M37" s="8"/>
      <c r="N37" s="8"/>
    </row>
    <row r="38" spans="1:14" ht="15.75" hidden="1">
      <c r="A38" s="42" t="s">
        <v>69</v>
      </c>
      <c r="B38" s="43">
        <v>7</v>
      </c>
      <c r="C38" s="43">
        <v>5</v>
      </c>
      <c r="D38" s="28">
        <v>0</v>
      </c>
      <c r="E38" s="46">
        <v>0</v>
      </c>
      <c r="F38" s="46">
        <v>0</v>
      </c>
      <c r="G38" s="46">
        <v>0</v>
      </c>
      <c r="H38" s="17"/>
      <c r="I38" s="29"/>
      <c r="J38" s="23" t="e">
        <f t="shared" si="4"/>
        <v>#DIV/0!</v>
      </c>
      <c r="L38" s="8"/>
      <c r="M38" s="8"/>
      <c r="N38" s="8"/>
    </row>
    <row r="39" spans="1:14" ht="15.75">
      <c r="A39" s="18" t="s">
        <v>27</v>
      </c>
      <c r="B39" s="7">
        <v>7</v>
      </c>
      <c r="C39" s="7">
        <v>7</v>
      </c>
      <c r="D39" s="28">
        <v>11615.17224</v>
      </c>
      <c r="E39" s="46">
        <v>13095.39</v>
      </c>
      <c r="F39" s="46">
        <v>13095.39</v>
      </c>
      <c r="G39" s="46">
        <v>2927.82478</v>
      </c>
      <c r="H39" s="17">
        <f t="shared" si="3"/>
        <v>22.357675334602483</v>
      </c>
      <c r="I39" s="29">
        <f t="shared" si="5"/>
        <v>22.357675334602483</v>
      </c>
      <c r="J39" s="23">
        <f t="shared" si="4"/>
        <v>25.206899385591893</v>
      </c>
      <c r="L39" s="8"/>
      <c r="M39" s="8"/>
      <c r="N39" s="8"/>
    </row>
    <row r="40" spans="1:14" ht="15.75">
      <c r="A40" s="18" t="s">
        <v>28</v>
      </c>
      <c r="B40" s="7">
        <v>7</v>
      </c>
      <c r="C40" s="7">
        <v>9</v>
      </c>
      <c r="D40" s="28">
        <v>110.1</v>
      </c>
      <c r="E40" s="46">
        <v>22566.5</v>
      </c>
      <c r="F40" s="46">
        <v>22566.5</v>
      </c>
      <c r="G40" s="46">
        <v>9012.10031</v>
      </c>
      <c r="H40" s="17">
        <f t="shared" si="3"/>
        <v>39.935746837125826</v>
      </c>
      <c r="I40" s="29">
        <f>G40/F40*100</f>
        <v>39.935746837125826</v>
      </c>
      <c r="J40" s="23">
        <f t="shared" si="4"/>
        <v>8185.377211625794</v>
      </c>
      <c r="L40" s="8"/>
      <c r="M40" s="8"/>
      <c r="N40" s="8"/>
    </row>
    <row r="41" spans="1:10" s="8" customFormat="1" ht="15.75">
      <c r="A41" s="19" t="s">
        <v>49</v>
      </c>
      <c r="B41" s="14">
        <v>8</v>
      </c>
      <c r="C41" s="14" t="s">
        <v>3</v>
      </c>
      <c r="D41" s="40">
        <f>SUM(D42:D44)</f>
        <v>123668.74736</v>
      </c>
      <c r="E41" s="45">
        <v>236410.23</v>
      </c>
      <c r="F41" s="45">
        <v>581078.8538500001</v>
      </c>
      <c r="G41" s="45">
        <v>157529.79106</v>
      </c>
      <c r="H41" s="15">
        <f t="shared" si="3"/>
        <v>66.63408392267965</v>
      </c>
      <c r="I41" s="16">
        <f t="shared" si="5"/>
        <v>27.10988190609063</v>
      </c>
      <c r="J41" s="16">
        <f t="shared" si="4"/>
        <v>127.38043719439514</v>
      </c>
    </row>
    <row r="42" spans="1:14" ht="15.75">
      <c r="A42" s="18" t="s">
        <v>29</v>
      </c>
      <c r="B42" s="7">
        <v>8</v>
      </c>
      <c r="C42" s="7">
        <v>1</v>
      </c>
      <c r="D42" s="28">
        <v>107968.95842</v>
      </c>
      <c r="E42" s="46">
        <v>200433.44</v>
      </c>
      <c r="F42" s="46">
        <v>545102.06385</v>
      </c>
      <c r="G42" s="46">
        <v>139693.35016</v>
      </c>
      <c r="H42" s="17">
        <f t="shared" si="3"/>
        <v>69.69563070912717</v>
      </c>
      <c r="I42" s="29">
        <f t="shared" si="5"/>
        <v>25.627008119059425</v>
      </c>
      <c r="J42" s="23">
        <f t="shared" si="4"/>
        <v>129.38288208411893</v>
      </c>
      <c r="L42" s="8"/>
      <c r="M42" s="8"/>
      <c r="N42" s="8"/>
    </row>
    <row r="43" spans="1:14" ht="15.75">
      <c r="A43" s="18" t="s">
        <v>30</v>
      </c>
      <c r="B43" s="7">
        <v>8</v>
      </c>
      <c r="C43" s="7">
        <v>2</v>
      </c>
      <c r="D43" s="28">
        <v>1250</v>
      </c>
      <c r="E43" s="46">
        <v>1978.9</v>
      </c>
      <c r="F43" s="46">
        <v>1978.9</v>
      </c>
      <c r="G43" s="46">
        <v>1500</v>
      </c>
      <c r="H43" s="17">
        <f t="shared" si="3"/>
        <v>75.79968669462832</v>
      </c>
      <c r="I43" s="29">
        <f t="shared" si="5"/>
        <v>75.79968669462832</v>
      </c>
      <c r="J43" s="23">
        <f t="shared" si="4"/>
        <v>120</v>
      </c>
      <c r="L43" s="8"/>
      <c r="M43" s="8"/>
      <c r="N43" s="8"/>
    </row>
    <row r="44" spans="1:14" ht="15.75">
      <c r="A44" s="18" t="s">
        <v>44</v>
      </c>
      <c r="B44" s="7">
        <v>8</v>
      </c>
      <c r="C44" s="7">
        <v>4</v>
      </c>
      <c r="D44" s="28">
        <v>14449.78894</v>
      </c>
      <c r="E44" s="46">
        <v>33997.89</v>
      </c>
      <c r="F44" s="46">
        <v>33997.89</v>
      </c>
      <c r="G44" s="46">
        <v>16336.4409</v>
      </c>
      <c r="H44" s="17">
        <f t="shared" si="3"/>
        <v>48.05133759771562</v>
      </c>
      <c r="I44" s="29">
        <f t="shared" si="5"/>
        <v>48.05133759771562</v>
      </c>
      <c r="J44" s="23">
        <f t="shared" si="4"/>
        <v>113.05660565586086</v>
      </c>
      <c r="L44" s="8"/>
      <c r="M44" s="8"/>
      <c r="N44" s="8"/>
    </row>
    <row r="45" spans="1:10" s="8" customFormat="1" ht="15.75">
      <c r="A45" s="19" t="s">
        <v>45</v>
      </c>
      <c r="B45" s="14">
        <v>9</v>
      </c>
      <c r="C45" s="14" t="s">
        <v>3</v>
      </c>
      <c r="D45" s="44">
        <f>D46</f>
        <v>324.24567</v>
      </c>
      <c r="E45" s="45">
        <v>2993.8</v>
      </c>
      <c r="F45" s="45">
        <v>2993.8</v>
      </c>
      <c r="G45" s="45">
        <v>0</v>
      </c>
      <c r="H45" s="21">
        <f t="shared" si="3"/>
        <v>0</v>
      </c>
      <c r="I45" s="16">
        <f>G45/F45*100</f>
        <v>0</v>
      </c>
      <c r="J45" s="49">
        <f t="shared" si="4"/>
        <v>0</v>
      </c>
    </row>
    <row r="46" spans="1:14" ht="15.75">
      <c r="A46" s="18" t="s">
        <v>48</v>
      </c>
      <c r="B46" s="7">
        <v>9</v>
      </c>
      <c r="C46" s="7">
        <v>9</v>
      </c>
      <c r="D46" s="28">
        <v>324.24567</v>
      </c>
      <c r="E46" s="46">
        <v>2993.8</v>
      </c>
      <c r="F46" s="46">
        <v>2993.8</v>
      </c>
      <c r="G46" s="46">
        <v>0</v>
      </c>
      <c r="H46" s="17">
        <f t="shared" si="3"/>
        <v>0</v>
      </c>
      <c r="I46" s="29">
        <f t="shared" si="5"/>
        <v>0</v>
      </c>
      <c r="J46" s="23">
        <f t="shared" si="4"/>
        <v>0</v>
      </c>
      <c r="L46" s="8"/>
      <c r="M46" s="8"/>
      <c r="N46" s="8"/>
    </row>
    <row r="47" spans="1:10" s="8" customFormat="1" ht="15.75">
      <c r="A47" s="19" t="s">
        <v>34</v>
      </c>
      <c r="B47" s="14">
        <v>10</v>
      </c>
      <c r="C47" s="14" t="s">
        <v>3</v>
      </c>
      <c r="D47" s="40">
        <f>SUM(D48:D51)</f>
        <v>49464.51366</v>
      </c>
      <c r="E47" s="45">
        <v>78332.48073000001</v>
      </c>
      <c r="F47" s="45">
        <v>79935.68457</v>
      </c>
      <c r="G47" s="45">
        <v>37435.217240000005</v>
      </c>
      <c r="H47" s="15">
        <f t="shared" si="3"/>
        <v>47.79015919211525</v>
      </c>
      <c r="I47" s="16">
        <f t="shared" si="5"/>
        <v>46.83167153865785</v>
      </c>
      <c r="J47" s="16">
        <f t="shared" si="4"/>
        <v>75.68095685184588</v>
      </c>
    </row>
    <row r="48" spans="1:14" ht="15.75">
      <c r="A48" s="18" t="s">
        <v>35</v>
      </c>
      <c r="B48" s="7">
        <v>10</v>
      </c>
      <c r="C48" s="7">
        <v>1</v>
      </c>
      <c r="D48" s="28">
        <v>9916.09332</v>
      </c>
      <c r="E48" s="46">
        <v>19702.424</v>
      </c>
      <c r="F48" s="46">
        <v>19702.424</v>
      </c>
      <c r="G48" s="46">
        <v>10234.34701</v>
      </c>
      <c r="H48" s="17">
        <f t="shared" si="3"/>
        <v>51.9446084908131</v>
      </c>
      <c r="I48" s="29">
        <f t="shared" si="5"/>
        <v>51.9446084908131</v>
      </c>
      <c r="J48" s="23">
        <f t="shared" si="4"/>
        <v>103.20946646758664</v>
      </c>
      <c r="L48" s="8"/>
      <c r="M48" s="8"/>
      <c r="N48" s="8"/>
    </row>
    <row r="49" spans="1:14" ht="15.75">
      <c r="A49" s="18" t="s">
        <v>36</v>
      </c>
      <c r="B49" s="7">
        <v>10</v>
      </c>
      <c r="C49" s="7">
        <v>3</v>
      </c>
      <c r="D49" s="28">
        <v>16957.95734</v>
      </c>
      <c r="E49" s="46">
        <v>39637.5</v>
      </c>
      <c r="F49" s="46">
        <v>41240.70384</v>
      </c>
      <c r="G49" s="46">
        <v>15980.35876</v>
      </c>
      <c r="H49" s="17">
        <f aca="true" t="shared" si="6" ref="H49:H65">G49/E49*100</f>
        <v>40.3162630337433</v>
      </c>
      <c r="I49" s="29">
        <f aca="true" t="shared" si="7" ref="I49:I65">G49/F49*100</f>
        <v>38.74899619074978</v>
      </c>
      <c r="J49" s="23">
        <f aca="true" t="shared" si="8" ref="J49:J65">G49/D49*100</f>
        <v>94.2351631131064</v>
      </c>
      <c r="L49" s="8"/>
      <c r="M49" s="8"/>
      <c r="N49" s="8"/>
    </row>
    <row r="50" spans="1:14" ht="15.75">
      <c r="A50" s="18" t="s">
        <v>43</v>
      </c>
      <c r="B50" s="7">
        <v>10</v>
      </c>
      <c r="C50" s="7">
        <v>4</v>
      </c>
      <c r="D50" s="28">
        <v>12605.16121</v>
      </c>
      <c r="E50" s="46">
        <v>18482.55673</v>
      </c>
      <c r="F50" s="46">
        <v>18482.55673</v>
      </c>
      <c r="G50" s="46">
        <v>11220.511470000001</v>
      </c>
      <c r="H50" s="17">
        <f t="shared" si="6"/>
        <v>60.708654294497066</v>
      </c>
      <c r="I50" s="29">
        <f t="shared" si="7"/>
        <v>60.708654294497066</v>
      </c>
      <c r="J50" s="23">
        <f t="shared" si="8"/>
        <v>89.01521593471156</v>
      </c>
      <c r="L50" s="8"/>
      <c r="M50" s="8"/>
      <c r="N50" s="8"/>
    </row>
    <row r="51" spans="1:14" ht="15.75">
      <c r="A51" s="18" t="s">
        <v>37</v>
      </c>
      <c r="B51" s="7">
        <v>10</v>
      </c>
      <c r="C51" s="7">
        <v>6</v>
      </c>
      <c r="D51" s="28">
        <v>9985.30179</v>
      </c>
      <c r="E51" s="46">
        <v>510</v>
      </c>
      <c r="F51" s="46">
        <v>510</v>
      </c>
      <c r="G51" s="46">
        <v>0</v>
      </c>
      <c r="H51" s="17">
        <f t="shared" si="6"/>
        <v>0</v>
      </c>
      <c r="I51" s="29">
        <f t="shared" si="7"/>
        <v>0</v>
      </c>
      <c r="J51" s="23">
        <f t="shared" si="8"/>
        <v>0</v>
      </c>
      <c r="L51" s="8"/>
      <c r="M51" s="8"/>
      <c r="N51" s="8"/>
    </row>
    <row r="52" spans="1:14" ht="15.75">
      <c r="A52" s="19" t="s">
        <v>33</v>
      </c>
      <c r="B52" s="14">
        <v>11</v>
      </c>
      <c r="C52" s="14"/>
      <c r="D52" s="40">
        <f>D53+D54+D55</f>
        <v>88204.11599</v>
      </c>
      <c r="E52" s="45">
        <v>190152.4</v>
      </c>
      <c r="F52" s="45">
        <v>203858.6735</v>
      </c>
      <c r="G52" s="45">
        <v>81795.82047</v>
      </c>
      <c r="H52" s="15">
        <f t="shared" si="6"/>
        <v>43.015928523647354</v>
      </c>
      <c r="I52" s="16">
        <f t="shared" si="7"/>
        <v>40.123787261865026</v>
      </c>
      <c r="J52" s="16">
        <f t="shared" si="8"/>
        <v>92.7346978674708</v>
      </c>
      <c r="L52" s="8"/>
      <c r="M52" s="8"/>
      <c r="N52" s="8"/>
    </row>
    <row r="53" spans="1:14" ht="15.75">
      <c r="A53" s="18" t="s">
        <v>46</v>
      </c>
      <c r="B53" s="7">
        <v>11</v>
      </c>
      <c r="C53" s="7">
        <v>1</v>
      </c>
      <c r="D53" s="28">
        <v>83518.698</v>
      </c>
      <c r="E53" s="46">
        <v>179928.175</v>
      </c>
      <c r="F53" s="46">
        <v>69591.28573</v>
      </c>
      <c r="G53" s="46">
        <v>69591.28573</v>
      </c>
      <c r="H53" s="17">
        <f t="shared" si="6"/>
        <v>38.67725870614761</v>
      </c>
      <c r="I53" s="29">
        <f t="shared" si="7"/>
        <v>100</v>
      </c>
      <c r="J53" s="23">
        <f t="shared" si="8"/>
        <v>83.3241985285738</v>
      </c>
      <c r="L53" s="8"/>
      <c r="M53" s="8"/>
      <c r="N53" s="8"/>
    </row>
    <row r="54" spans="1:14" ht="15.75">
      <c r="A54" s="18" t="s">
        <v>47</v>
      </c>
      <c r="B54" s="7">
        <v>11</v>
      </c>
      <c r="C54" s="7">
        <v>2</v>
      </c>
      <c r="D54" s="28">
        <v>4685.41799</v>
      </c>
      <c r="E54" s="46">
        <v>10224.225</v>
      </c>
      <c r="F54" s="46">
        <v>127341.63777</v>
      </c>
      <c r="G54" s="46">
        <v>8216.83904</v>
      </c>
      <c r="H54" s="17">
        <f t="shared" si="6"/>
        <v>80.3663753487428</v>
      </c>
      <c r="I54" s="29">
        <f t="shared" si="7"/>
        <v>6.452594127021491</v>
      </c>
      <c r="J54" s="23">
        <f t="shared" si="8"/>
        <v>175.37045910390592</v>
      </c>
      <c r="L54" s="8"/>
      <c r="M54" s="8"/>
      <c r="N54" s="8"/>
    </row>
    <row r="55" spans="1:14" ht="15.75">
      <c r="A55" s="33" t="s">
        <v>64</v>
      </c>
      <c r="B55" s="7">
        <v>11</v>
      </c>
      <c r="C55" s="7">
        <v>3</v>
      </c>
      <c r="D55" s="13"/>
      <c r="E55" s="46">
        <v>0</v>
      </c>
      <c r="F55" s="46">
        <v>6925.75</v>
      </c>
      <c r="G55" s="46">
        <v>3987.6957</v>
      </c>
      <c r="H55" s="17"/>
      <c r="I55" s="29">
        <f t="shared" si="7"/>
        <v>57.57781756488467</v>
      </c>
      <c r="J55" s="16"/>
      <c r="L55" s="8"/>
      <c r="M55" s="8"/>
      <c r="N55" s="8"/>
    </row>
    <row r="56" spans="1:14" ht="15.75">
      <c r="A56" s="19" t="s">
        <v>50</v>
      </c>
      <c r="B56" s="14">
        <v>12</v>
      </c>
      <c r="C56" s="14"/>
      <c r="D56" s="40">
        <f>D57+D58</f>
        <v>28210.58333</v>
      </c>
      <c r="E56" s="45">
        <v>64885.46</v>
      </c>
      <c r="F56" s="45">
        <v>71855.928</v>
      </c>
      <c r="G56" s="45">
        <v>31695.79616</v>
      </c>
      <c r="H56" s="15">
        <f t="shared" si="6"/>
        <v>48.848842498766295</v>
      </c>
      <c r="I56" s="16">
        <f t="shared" si="7"/>
        <v>44.11020362857189</v>
      </c>
      <c r="J56" s="16">
        <f t="shared" si="8"/>
        <v>112.35427424250997</v>
      </c>
      <c r="L56" s="8"/>
      <c r="M56" s="8"/>
      <c r="N56" s="8"/>
    </row>
    <row r="57" spans="1:14" ht="15.75">
      <c r="A57" s="18" t="s">
        <v>31</v>
      </c>
      <c r="B57" s="7">
        <v>12</v>
      </c>
      <c r="C57" s="7">
        <v>1</v>
      </c>
      <c r="D57" s="28">
        <v>17155.97756</v>
      </c>
      <c r="E57" s="46">
        <v>37416.38</v>
      </c>
      <c r="F57" s="46">
        <v>44685.548</v>
      </c>
      <c r="G57" s="46">
        <v>19727.78803</v>
      </c>
      <c r="H57" s="17">
        <f t="shared" si="6"/>
        <v>52.725004476649</v>
      </c>
      <c r="I57" s="29">
        <f t="shared" si="7"/>
        <v>44.1480275233505</v>
      </c>
      <c r="J57" s="23">
        <f t="shared" si="8"/>
        <v>114.99075445281707</v>
      </c>
      <c r="L57" s="8"/>
      <c r="M57" s="8"/>
      <c r="N57" s="8"/>
    </row>
    <row r="58" spans="1:14" ht="15.75">
      <c r="A58" s="18" t="s">
        <v>32</v>
      </c>
      <c r="B58" s="7">
        <v>12</v>
      </c>
      <c r="C58" s="7">
        <v>2</v>
      </c>
      <c r="D58" s="28">
        <v>11054.60577</v>
      </c>
      <c r="E58" s="46">
        <v>27469.08</v>
      </c>
      <c r="F58" s="46">
        <v>27170.38</v>
      </c>
      <c r="G58" s="46">
        <v>11968.00813</v>
      </c>
      <c r="H58" s="17">
        <f t="shared" si="6"/>
        <v>43.569016982003035</v>
      </c>
      <c r="I58" s="29">
        <f t="shared" si="7"/>
        <v>44.04799686276011</v>
      </c>
      <c r="J58" s="23">
        <f t="shared" si="8"/>
        <v>108.26264074001438</v>
      </c>
      <c r="L58" s="8"/>
      <c r="M58" s="8"/>
      <c r="N58" s="8"/>
    </row>
    <row r="59" spans="1:14" ht="31.5">
      <c r="A59" s="32" t="s">
        <v>65</v>
      </c>
      <c r="B59" s="14">
        <v>13</v>
      </c>
      <c r="C59" s="14"/>
      <c r="D59" s="40">
        <f>D60</f>
        <v>0</v>
      </c>
      <c r="E59" s="45">
        <v>2.5</v>
      </c>
      <c r="F59" s="45">
        <v>2.5</v>
      </c>
      <c r="G59" s="45">
        <v>0</v>
      </c>
      <c r="H59" s="15">
        <f t="shared" si="6"/>
        <v>0</v>
      </c>
      <c r="I59" s="16">
        <f t="shared" si="7"/>
        <v>0</v>
      </c>
      <c r="J59" s="23"/>
      <c r="L59" s="8"/>
      <c r="M59" s="8"/>
      <c r="N59" s="8"/>
    </row>
    <row r="60" spans="1:14" ht="31.5">
      <c r="A60" s="33" t="s">
        <v>65</v>
      </c>
      <c r="B60" s="7">
        <v>13</v>
      </c>
      <c r="C60" s="7">
        <v>1</v>
      </c>
      <c r="D60" s="28">
        <v>0</v>
      </c>
      <c r="E60" s="46">
        <v>2.5</v>
      </c>
      <c r="F60" s="46">
        <v>2.5</v>
      </c>
      <c r="G60" s="46">
        <v>0</v>
      </c>
      <c r="H60" s="17">
        <f t="shared" si="6"/>
        <v>0</v>
      </c>
      <c r="I60" s="29">
        <f t="shared" si="7"/>
        <v>0</v>
      </c>
      <c r="J60" s="23"/>
      <c r="L60" s="8"/>
      <c r="M60" s="8"/>
      <c r="N60" s="8"/>
    </row>
    <row r="61" spans="1:10" s="8" customFormat="1" ht="47.25">
      <c r="A61" s="20" t="s">
        <v>52</v>
      </c>
      <c r="B61" s="14">
        <v>14</v>
      </c>
      <c r="C61" s="14" t="s">
        <v>3</v>
      </c>
      <c r="D61" s="40">
        <f>D62+D63+D64</f>
        <v>507942.45554</v>
      </c>
      <c r="E61" s="45">
        <v>700117.231</v>
      </c>
      <c r="F61" s="45">
        <v>1394480.67591</v>
      </c>
      <c r="G61" s="45">
        <v>513932.02927999996</v>
      </c>
      <c r="H61" s="15">
        <f t="shared" si="6"/>
        <v>73.40656771808548</v>
      </c>
      <c r="I61" s="16">
        <f t="shared" si="7"/>
        <v>36.854725788481936</v>
      </c>
      <c r="J61" s="16">
        <f t="shared" si="8"/>
        <v>101.17918352259653</v>
      </c>
    </row>
    <row r="62" spans="1:14" ht="47.25">
      <c r="A62" s="18" t="s">
        <v>51</v>
      </c>
      <c r="B62" s="7">
        <v>14</v>
      </c>
      <c r="C62" s="7">
        <v>1</v>
      </c>
      <c r="D62" s="28">
        <v>99630.11515</v>
      </c>
      <c r="E62" s="46">
        <v>216640.4</v>
      </c>
      <c r="F62" s="46">
        <v>216640.4</v>
      </c>
      <c r="G62" s="46">
        <v>108320.19848</v>
      </c>
      <c r="H62" s="17">
        <f t="shared" si="6"/>
        <v>49.99999929837649</v>
      </c>
      <c r="I62" s="29">
        <f t="shared" si="7"/>
        <v>49.99999929837649</v>
      </c>
      <c r="J62" s="23">
        <f t="shared" si="8"/>
        <v>108.72234596629391</v>
      </c>
      <c r="L62" s="8"/>
      <c r="M62" s="8"/>
      <c r="N62" s="8"/>
    </row>
    <row r="63" spans="1:14" ht="15.75" hidden="1">
      <c r="A63" s="42" t="s">
        <v>70</v>
      </c>
      <c r="B63" s="43">
        <v>14</v>
      </c>
      <c r="C63" s="43">
        <v>2</v>
      </c>
      <c r="D63" s="13"/>
      <c r="E63" s="46">
        <v>0</v>
      </c>
      <c r="F63" s="46">
        <v>0</v>
      </c>
      <c r="G63" s="46">
        <v>0</v>
      </c>
      <c r="H63" s="17"/>
      <c r="I63" s="29"/>
      <c r="J63" s="23" t="e">
        <f t="shared" si="8"/>
        <v>#DIV/0!</v>
      </c>
      <c r="L63" s="8"/>
      <c r="M63" s="8"/>
      <c r="N63" s="8"/>
    </row>
    <row r="64" spans="1:14" ht="15.75">
      <c r="A64" s="18" t="s">
        <v>57</v>
      </c>
      <c r="B64" s="7">
        <v>14</v>
      </c>
      <c r="C64" s="7">
        <v>3</v>
      </c>
      <c r="D64" s="28">
        <v>408312.34039</v>
      </c>
      <c r="E64" s="46">
        <v>483476.831</v>
      </c>
      <c r="F64" s="46">
        <v>1177840.27591</v>
      </c>
      <c r="G64" s="46">
        <v>405611.8308</v>
      </c>
      <c r="H64" s="17">
        <f t="shared" si="6"/>
        <v>83.89478146471924</v>
      </c>
      <c r="I64" s="29">
        <f t="shared" si="7"/>
        <v>34.4369129750317</v>
      </c>
      <c r="J64" s="23"/>
      <c r="L64" s="8"/>
      <c r="M64" s="8"/>
      <c r="N64" s="8"/>
    </row>
    <row r="65" spans="1:10" s="8" customFormat="1" ht="15.75">
      <c r="A65" s="26" t="s">
        <v>38</v>
      </c>
      <c r="B65" s="26"/>
      <c r="C65" s="26"/>
      <c r="D65" s="27">
        <f>D7+D14+D16+D20+D27+D32+D34+D41+D45+D47+D52+D56+D59+D61</f>
        <v>2706534.9874099996</v>
      </c>
      <c r="E65" s="47">
        <v>4783493.2</v>
      </c>
      <c r="F65" s="47">
        <v>6918930.63079</v>
      </c>
      <c r="G65" s="48">
        <v>2822692.9867</v>
      </c>
      <c r="H65" s="30">
        <f t="shared" si="6"/>
        <v>59.009031029875814</v>
      </c>
      <c r="I65" s="31">
        <f t="shared" si="7"/>
        <v>40.796665515603046</v>
      </c>
      <c r="J65" s="31">
        <f t="shared" si="8"/>
        <v>104.29176049193278</v>
      </c>
    </row>
    <row r="66" spans="1:10" ht="15.75">
      <c r="A66" s="10"/>
      <c r="B66" s="10"/>
      <c r="C66" s="10"/>
      <c r="D66" s="10"/>
      <c r="E66" s="11"/>
      <c r="F66" s="9"/>
      <c r="G66" s="12"/>
      <c r="H66" s="12"/>
      <c r="I66" s="9"/>
      <c r="J66" s="9"/>
    </row>
    <row r="67" spans="1:10" ht="15.75">
      <c r="A67" s="9"/>
      <c r="B67" s="9"/>
      <c r="C67" s="9"/>
      <c r="D67" s="9"/>
      <c r="E67" s="9"/>
      <c r="F67" s="9"/>
      <c r="G67" s="9"/>
      <c r="H67" s="9"/>
      <c r="I67" s="9"/>
      <c r="J67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Вандрей Сергей Александрович</cp:lastModifiedBy>
  <cp:lastPrinted>2019-04-26T10:39:04Z</cp:lastPrinted>
  <dcterms:created xsi:type="dcterms:W3CDTF">2007-09-13T08:04:48Z</dcterms:created>
  <dcterms:modified xsi:type="dcterms:W3CDTF">2023-08-15T13:15:30Z</dcterms:modified>
  <cp:category/>
  <cp:version/>
  <cp:contentType/>
  <cp:contentStatus/>
</cp:coreProperties>
</file>